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haerr\Downloads\"/>
    </mc:Choice>
  </mc:AlternateContent>
  <xr:revisionPtr revIDLastSave="0" documentId="8_{0DD9E4BB-2D39-4256-A0AE-E4F72CB1EAF4}" xr6:coauthVersionLast="47" xr6:coauthVersionMax="47" xr10:uidLastSave="{00000000-0000-0000-0000-000000000000}"/>
  <workbookProtection workbookAlgorithmName="SHA-512" workbookHashValue="niZuntMTd4bNLoH96+Tc7X2xrw70qgL54E/IiLZ95RDcnygq0R5Own7MQoFW8qeKXkpTL5hoeU2mv9z3dMs8Jg==" workbookSaltValue="d+K4GZSiBT7D6mi5Oqe7Yw==" workbookSpinCount="100000" lockStructure="1"/>
  <bookViews>
    <workbookView xWindow="-110" yWindow="-110" windowWidth="19420" windowHeight="10420" xr2:uid="{00000000-000D-0000-FFFF-FFFF00000000}"/>
  </bookViews>
  <sheets>
    <sheet name="Budget" sheetId="3" r:id="rId1"/>
    <sheet name="Data" sheetId="4" state="hidden" r:id="rId2"/>
  </sheets>
  <definedNames>
    <definedName name="Event_Supplies">Data!$I$2:$I$6</definedName>
    <definedName name="External_Vendors">Data!$G$2:$G$8</definedName>
    <definedName name="Facilities_Use_Equipment">Data!$H$2:$H$10</definedName>
    <definedName name="Income">Data!$L$2:$L$4</definedName>
    <definedName name="Other_Expenses">Data!$K$2</definedName>
    <definedName name="Performer_Speaker_Vendor">Data!$G$2:$G$8</definedName>
    <definedName name="_xlnm.Print_Area" localSheetId="0">Budget!$A$1:$I$48</definedName>
    <definedName name="Printing_Marketing">Data!$J$2:$J$4</definedName>
    <definedName name="Space_Rental_Equipment">Data!$H$2:$H$10</definedName>
    <definedName name="Student_Travel">Data!$F$2:$F$9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" l="1"/>
  <c r="H44" i="3"/>
  <c r="H42" i="3"/>
  <c r="H41" i="3"/>
  <c r="H40" i="3"/>
  <c r="H39" i="3"/>
  <c r="H38" i="3"/>
  <c r="H37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G28" i="3"/>
  <c r="G29" i="3"/>
  <c r="G18" i="3"/>
  <c r="G39" i="3"/>
  <c r="G40" i="3"/>
  <c r="G37" i="3"/>
  <c r="G41" i="3"/>
  <c r="G42" i="3"/>
  <c r="G14" i="3"/>
  <c r="G15" i="3"/>
  <c r="G16" i="3"/>
  <c r="G17" i="3"/>
  <c r="G19" i="3"/>
  <c r="G20" i="3"/>
  <c r="G38" i="3" s="1"/>
  <c r="G21" i="3"/>
  <c r="G22" i="3"/>
  <c r="G23" i="3"/>
  <c r="G24" i="3"/>
  <c r="G25" i="3"/>
  <c r="G26" i="3"/>
  <c r="G27" i="3"/>
  <c r="G30" i="3"/>
  <c r="G31" i="3"/>
  <c r="G32" i="3"/>
  <c r="G33" i="3"/>
  <c r="H43" i="3" l="1"/>
  <c r="H45" i="3" s="1"/>
  <c r="G44" i="3"/>
  <c r="G43" i="3"/>
  <c r="G45" i="3" l="1"/>
</calcChain>
</file>

<file path=xl/sharedStrings.xml><?xml version="1.0" encoding="utf-8"?>
<sst xmlns="http://schemas.openxmlformats.org/spreadsheetml/2006/main" count="155" uniqueCount="103">
  <si>
    <t>RSO Name:</t>
  </si>
  <si>
    <t xml:space="preserve"> </t>
  </si>
  <si>
    <t>Program/Travel Title:</t>
  </si>
  <si>
    <t>Approved</t>
  </si>
  <si>
    <t>Does this rate include travel and lodging?</t>
  </si>
  <si>
    <t>Does your event require insurance?</t>
  </si>
  <si>
    <t># of nights, # of rooms, room rate</t>
  </si>
  <si>
    <t xml:space="preserve">Method of travel, rate </t>
  </si>
  <si>
    <t>Type of expense</t>
  </si>
  <si>
    <t>Student Travel</t>
  </si>
  <si>
    <t>Airfare</t>
  </si>
  <si>
    <t># of student travelers, rate per student traveler</t>
  </si>
  <si>
    <t># of vehicles, ISU rental rate per vehicle,  # of days</t>
  </si>
  <si>
    <t>Charter bus</t>
  </si>
  <si>
    <t># of buses, rate per bus</t>
  </si>
  <si>
    <t>Fuel/Mileage</t>
  </si>
  <si>
    <t># of round trip miles, # of vehicles</t>
  </si>
  <si>
    <t>Hotel</t>
  </si>
  <si>
    <t># of rooms, # of students per room, # of nights, room rate</t>
  </si>
  <si>
    <t>Parking</t>
  </si>
  <si>
    <t># of vehicles, parking daily rate, # of days</t>
  </si>
  <si>
    <t>Food during travel</t>
  </si>
  <si>
    <t># of students, # of days, amount requested per day</t>
  </si>
  <si>
    <t>Bone Student Center room rental/equipment</t>
  </si>
  <si>
    <t>Which space in the BSC, quoted room rental rate</t>
  </si>
  <si>
    <t>Other venue room rental</t>
  </si>
  <si>
    <t>What facility you are using, quoted rental rate</t>
  </si>
  <si>
    <t>Bone Student Center staffing/security</t>
  </si>
  <si>
    <t xml:space="preserve">Number of staff required, rate per staff </t>
  </si>
  <si>
    <t xml:space="preserve">Other event staffing </t>
  </si>
  <si>
    <t>Type of staffing</t>
  </si>
  <si>
    <t>Mobile stage rental from ISU</t>
  </si>
  <si>
    <t>Rental rate per day, # of days</t>
  </si>
  <si>
    <t>Mobile stage rental from off-campus vendor</t>
  </si>
  <si>
    <t xml:space="preserve">Sound/light equip. rental from ISU </t>
  </si>
  <si>
    <t>Rental rate per item, type of items</t>
  </si>
  <si>
    <t>Sound/light equip. rental from off-campus vendor</t>
  </si>
  <si>
    <t>Tent rental</t>
  </si>
  <si>
    <t>Size of tent(s), # of tents</t>
  </si>
  <si>
    <t>Event Supplies</t>
  </si>
  <si>
    <t># of people, cost per person, items ordered</t>
  </si>
  <si>
    <t>Catering off-campus</t>
  </si>
  <si>
    <t>Food/Drink supplies</t>
  </si>
  <si>
    <t># of people, items purchased</t>
  </si>
  <si>
    <t>Decorations</t>
  </si>
  <si>
    <t>Items purchased</t>
  </si>
  <si>
    <t>Costumes/Wardrobe/Uniforms</t>
  </si>
  <si>
    <t>Printing/Marketing</t>
  </si>
  <si>
    <t>Printed fliers/posters</t>
  </si>
  <si>
    <t># of fliers/posters</t>
  </si>
  <si>
    <t>Banners</t>
  </si>
  <si>
    <t>Other Expenses</t>
  </si>
  <si>
    <t>Income</t>
  </si>
  <si>
    <t># of people expected, admission charge per person</t>
  </si>
  <si>
    <t>Cosponsorships</t>
  </si>
  <si>
    <t>Source of cosponsorship</t>
  </si>
  <si>
    <t>Source of department funding</t>
  </si>
  <si>
    <t>Fill in</t>
  </si>
  <si>
    <t>Budget Line Items</t>
  </si>
  <si>
    <t>Budget Line Item</t>
  </si>
  <si>
    <t>Description</t>
  </si>
  <si>
    <t>Student_Travel</t>
  </si>
  <si>
    <t>Event_Supplies</t>
  </si>
  <si>
    <t>Printing_Marketing</t>
  </si>
  <si>
    <t>Other_Expenses</t>
  </si>
  <si>
    <t>Detail of Line Item</t>
  </si>
  <si>
    <t># Units</t>
  </si>
  <si>
    <t>Cost/Unit</t>
  </si>
  <si>
    <t>Request</t>
  </si>
  <si>
    <t>Budget Categories</t>
  </si>
  <si>
    <t>Budget Category</t>
  </si>
  <si>
    <t>Total Allocation</t>
  </si>
  <si>
    <t>Provide description in Description</t>
  </si>
  <si>
    <t>Amount Requested</t>
  </si>
  <si>
    <t>Amount Approved</t>
  </si>
  <si>
    <t>Space_Rental_Equipment</t>
  </si>
  <si>
    <t>Performer_Speaker_Vendor</t>
  </si>
  <si>
    <t>DJ fees</t>
  </si>
  <si>
    <t>Performer fees</t>
  </si>
  <si>
    <t>Special event insurance</t>
  </si>
  <si>
    <t>Vendor lodging</t>
  </si>
  <si>
    <t>Vendor travel</t>
  </si>
  <si>
    <t>Other vendor costs</t>
  </si>
  <si>
    <t>Guest speaker fees</t>
  </si>
  <si>
    <t>Social media ads</t>
  </si>
  <si>
    <t>ISU catering</t>
  </si>
  <si>
    <t>Admission charges</t>
  </si>
  <si>
    <t>Departmental funding</t>
  </si>
  <si>
    <t>Train fare</t>
  </si>
  <si>
    <t>University vehicle</t>
  </si>
  <si>
    <t>Total Expenses</t>
  </si>
  <si>
    <t>Directions</t>
  </si>
  <si>
    <t>Purpose, size</t>
  </si>
  <si>
    <t>Cost per ad</t>
  </si>
  <si>
    <t>Performer/Speaker/Vendor</t>
  </si>
  <si>
    <t>Space/Rental/Equipment</t>
  </si>
  <si>
    <t>2. Save a completed copy of the spreadsheet with the name of the travel/event.</t>
  </si>
  <si>
    <t>3. Attach the saved spreadsheet to the Program/Travel online request form for each travel/event.</t>
  </si>
  <si>
    <t>4. Choose the drop-down in the first two columns, and enter relevant information in Description, # Units, and Cost/Unit.</t>
  </si>
  <si>
    <t>5. The "Detail of Line Item" column will auto-populate based on the selection in the previous column.</t>
  </si>
  <si>
    <t>Totals will automatically calculate for all expenses and income.</t>
  </si>
  <si>
    <t>RSO Opportunity Fund Budget Spreadsheet</t>
  </si>
  <si>
    <t>1. Complete a separate spreadsheet for each travel/event for which you are requesting funding.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</si>
</sst>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6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theme="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15" fontId="0" fillId="0" borderId="0" xfId="0" applyNumberFormat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" fillId="0" borderId="0" xfId="0" applyFont="1" applyAlignment="1" applyProtection="1">
      <protection locked="0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1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4" borderId="8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0" fontId="14" fillId="5" borderId="5" xfId="0" applyFont="1" applyFill="1" applyBorder="1" applyAlignment="1">
      <alignment vertical="center"/>
    </xf>
    <xf numFmtId="0" fontId="0" fillId="0" borderId="4" xfId="0" applyFont="1" applyBorder="1" applyAlignment="1"/>
    <xf numFmtId="0" fontId="0" fillId="0" borderId="5" xfId="0" applyFont="1" applyBorder="1" applyAlignment="1"/>
    <xf numFmtId="0" fontId="7" fillId="0" borderId="5" xfId="1" applyFont="1" applyFill="1" applyBorder="1" applyAlignment="1"/>
    <xf numFmtId="0" fontId="8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1" xfId="0" applyBorder="1" applyAlignment="1"/>
    <xf numFmtId="0" fontId="0" fillId="0" borderId="4" xfId="0" applyBorder="1"/>
    <xf numFmtId="0" fontId="7" fillId="0" borderId="0" xfId="0" applyFont="1" applyAlignment="1" applyProtection="1">
      <protection locked="0"/>
    </xf>
    <xf numFmtId="0" fontId="0" fillId="0" borderId="11" xfId="0" applyBorder="1"/>
    <xf numFmtId="7" fontId="0" fillId="0" borderId="3" xfId="0" applyNumberFormat="1" applyBorder="1"/>
    <xf numFmtId="0" fontId="16" fillId="0" borderId="0" xfId="0" applyFont="1" applyAlignment="1" applyProtection="1">
      <protection locked="0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18" fillId="0" borderId="0" xfId="0" applyFont="1" applyAlignment="1">
      <alignment horizontal="left"/>
    </xf>
    <xf numFmtId="0" fontId="20" fillId="2" borderId="2" xfId="0" applyFont="1" applyFill="1" applyBorder="1" applyAlignment="1">
      <alignment horizontal="center" vertical="center" wrapText="1"/>
    </xf>
    <xf numFmtId="5" fontId="0" fillId="0" borderId="2" xfId="2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/>
    <xf numFmtId="7" fontId="0" fillId="0" borderId="3" xfId="0" applyNumberFormat="1" applyBorder="1" applyAlignment="1" applyProtection="1">
      <alignment horizontal="right"/>
    </xf>
    <xf numFmtId="7" fontId="1" fillId="0" borderId="2" xfId="0" applyNumberFormat="1" applyFont="1" applyBorder="1" applyAlignment="1" applyProtection="1">
      <alignment horizontal="center"/>
    </xf>
    <xf numFmtId="7" fontId="1" fillId="0" borderId="3" xfId="0" applyNumberFormat="1" applyFont="1" applyBorder="1" applyAlignment="1" applyProtection="1">
      <alignment horizontal="center"/>
    </xf>
    <xf numFmtId="0" fontId="0" fillId="3" borderId="2" xfId="0" applyFill="1" applyBorder="1" applyAlignment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7" fillId="2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 applyProtection="1">
      <protection locked="0"/>
    </xf>
    <xf numFmtId="0" fontId="0" fillId="6" borderId="15" xfId="0" applyFill="1" applyBorder="1" applyAlignment="1" applyProtection="1">
      <protection locked="0"/>
    </xf>
    <xf numFmtId="0" fontId="0" fillId="6" borderId="0" xfId="0" applyFill="1" applyBorder="1" applyAlignment="1" applyProtection="1">
      <protection locked="0"/>
    </xf>
    <xf numFmtId="0" fontId="15" fillId="6" borderId="15" xfId="0" applyFont="1" applyFill="1" applyBorder="1" applyProtection="1">
      <protection locked="0"/>
    </xf>
    <xf numFmtId="0" fontId="15" fillId="6" borderId="15" xfId="0" applyFont="1" applyFill="1" applyBorder="1" applyAlignment="1" applyProtection="1">
      <protection locked="0"/>
    </xf>
    <xf numFmtId="0" fontId="15" fillId="6" borderId="0" xfId="0" applyFont="1" applyFill="1" applyBorder="1" applyAlignment="1" applyProtection="1">
      <protection locked="0"/>
    </xf>
    <xf numFmtId="0" fontId="7" fillId="6" borderId="0" xfId="0" applyFont="1" applyFill="1" applyBorder="1" applyAlignment="1" applyProtection="1">
      <protection locked="0"/>
    </xf>
    <xf numFmtId="0" fontId="21" fillId="6" borderId="15" xfId="0" applyFont="1" applyFill="1" applyBorder="1" applyProtection="1">
      <protection locked="0"/>
    </xf>
    <xf numFmtId="0" fontId="15" fillId="6" borderId="15" xfId="0" applyFont="1" applyFill="1" applyBorder="1" applyAlignment="1" applyProtection="1">
      <alignment horizontal="left"/>
      <protection locked="0"/>
    </xf>
    <xf numFmtId="0" fontId="15" fillId="6" borderId="0" xfId="0" applyFont="1" applyFill="1" applyBorder="1" applyAlignment="1" applyProtection="1">
      <alignment horizontal="left"/>
      <protection locked="0"/>
    </xf>
    <xf numFmtId="0" fontId="2" fillId="6" borderId="15" xfId="0" applyFont="1" applyFill="1" applyBorder="1" applyAlignment="1" applyProtection="1">
      <alignment horizontal="right"/>
      <protection locked="0"/>
    </xf>
    <xf numFmtId="0" fontId="2" fillId="6" borderId="0" xfId="0" applyFont="1" applyFill="1" applyBorder="1" applyAlignment="1" applyProtection="1">
      <alignment horizontal="right"/>
      <protection locked="0"/>
    </xf>
    <xf numFmtId="0" fontId="0" fillId="6" borderId="14" xfId="0" applyFill="1" applyBorder="1" applyAlignment="1"/>
    <xf numFmtId="0" fontId="0" fillId="6" borderId="16" xfId="0" applyFill="1" applyBorder="1" applyAlignment="1"/>
    <xf numFmtId="0" fontId="7" fillId="6" borderId="16" xfId="0" applyFont="1" applyFill="1" applyBorder="1" applyAlignment="1" applyProtection="1">
      <protection locked="0"/>
    </xf>
    <xf numFmtId="0" fontId="16" fillId="6" borderId="16" xfId="0" applyFont="1" applyFill="1" applyBorder="1" applyAlignment="1" applyProtection="1">
      <protection locked="0"/>
    </xf>
    <xf numFmtId="0" fontId="0" fillId="6" borderId="16" xfId="0" applyFill="1" applyBorder="1" applyAlignment="1" applyProtection="1">
      <protection locked="0"/>
    </xf>
    <xf numFmtId="0" fontId="16" fillId="6" borderId="16" xfId="0" applyFont="1" applyFill="1" applyBorder="1" applyAlignment="1"/>
    <xf numFmtId="0" fontId="0" fillId="6" borderId="20" xfId="0" applyFill="1" applyBorder="1" applyAlignment="1"/>
    <xf numFmtId="0" fontId="0" fillId="6" borderId="15" xfId="0" applyFill="1" applyBorder="1" applyAlignment="1"/>
    <xf numFmtId="0" fontId="0" fillId="6" borderId="0" xfId="0" applyFill="1" applyBorder="1" applyAlignment="1"/>
    <xf numFmtId="0" fontId="0" fillId="6" borderId="0" xfId="0" applyFill="1" applyBorder="1"/>
    <xf numFmtId="0" fontId="0" fillId="6" borderId="18" xfId="0" applyFill="1" applyBorder="1" applyAlignment="1"/>
    <xf numFmtId="0" fontId="0" fillId="6" borderId="19" xfId="0" applyFill="1" applyBorder="1" applyAlignment="1"/>
    <xf numFmtId="0" fontId="0" fillId="6" borderId="0" xfId="0" applyFill="1" applyAlignment="1"/>
    <xf numFmtId="0" fontId="7" fillId="6" borderId="0" xfId="0" applyFont="1" applyFill="1" applyAlignment="1" applyProtection="1">
      <protection locked="0"/>
    </xf>
    <xf numFmtId="0" fontId="16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6" fillId="6" borderId="0" xfId="0" applyFont="1" applyFill="1" applyAlignment="1"/>
    <xf numFmtId="0" fontId="19" fillId="6" borderId="21" xfId="0" applyFont="1" applyFill="1" applyBorder="1" applyAlignment="1" applyProtection="1">
      <alignment horizontal="left"/>
      <protection locked="0"/>
    </xf>
    <xf numFmtId="0" fontId="0" fillId="3" borderId="2" xfId="0" quotePrefix="1" applyFill="1" applyBorder="1" applyAlignment="1" applyProtection="1">
      <alignment horizontal="center"/>
      <protection locked="0"/>
    </xf>
    <xf numFmtId="7" fontId="0" fillId="3" borderId="2" xfId="2" applyNumberFormat="1" applyFont="1" applyFill="1" applyBorder="1" applyAlignment="1" applyProtection="1">
      <alignment horizontal="center"/>
      <protection locked="0"/>
    </xf>
    <xf numFmtId="7" fontId="0" fillId="0" borderId="2" xfId="2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6" fillId="6" borderId="1" xfId="0" applyFont="1" applyFill="1" applyBorder="1" applyAlignment="1" applyProtection="1">
      <alignment horizontal="left" wrapText="1"/>
      <protection locked="0"/>
    </xf>
    <xf numFmtId="0" fontId="22" fillId="6" borderId="12" xfId="0" applyFont="1" applyFill="1" applyBorder="1" applyAlignment="1" applyProtection="1">
      <alignment horizontal="center"/>
      <protection locked="0"/>
    </xf>
    <xf numFmtId="0" fontId="22" fillId="6" borderId="13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eanofstudents.illinoisstate.edu/involvement/organizations/event_planning/" TargetMode="External"/><Relationship Id="rId3" Type="http://schemas.openxmlformats.org/officeDocument/2006/relationships/hyperlink" Target="https://catering.illinoisstate.edu/rso/" TargetMode="External"/><Relationship Id="rId7" Type="http://schemas.openxmlformats.org/officeDocument/2006/relationships/hyperlink" Target="https://deanofstudents.illinoisstate.edu/involvement/organizations/forms/" TargetMode="External"/><Relationship Id="rId2" Type="http://schemas.openxmlformats.org/officeDocument/2006/relationships/hyperlink" Target="https://facilities.illinoisstate.edu/services/" TargetMode="External"/><Relationship Id="rId1" Type="http://schemas.openxmlformats.org/officeDocument/2006/relationships/hyperlink" Target="https://deanofstudents.illinoisstate.edu/involvement/organizations/forms/" TargetMode="External"/><Relationship Id="rId6" Type="http://schemas.openxmlformats.org/officeDocument/2006/relationships/hyperlink" Target="https://deanofstudents.illinoisstate.edu/involvement/organizations/event_planning/" TargetMode="External"/><Relationship Id="rId5" Type="http://schemas.openxmlformats.org/officeDocument/2006/relationships/hyperlink" Target="https://facilities.illinoisstate.edu/services/" TargetMode="External"/><Relationship Id="rId4" Type="http://schemas.openxmlformats.org/officeDocument/2006/relationships/hyperlink" Target="https://catering.illinoisstate.edu/rs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702DD-4E5A-4A07-9956-D4EAD0B8E54D}">
  <sheetPr>
    <pageSetUpPr fitToPage="1"/>
  </sheetPr>
  <dimension ref="A1:U68"/>
  <sheetViews>
    <sheetView tabSelected="1" zoomScaleNormal="100" workbookViewId="0">
      <selection sqref="A1:H1"/>
    </sheetView>
  </sheetViews>
  <sheetFormatPr defaultColWidth="14.54296875" defaultRowHeight="14.5" x14ac:dyDescent="0.35"/>
  <cols>
    <col min="1" max="1" width="29.7265625" style="2" customWidth="1"/>
    <col min="2" max="2" width="35.54296875" style="2" bestFit="1" customWidth="1"/>
    <col min="3" max="3" width="47.7265625" style="2" bestFit="1" customWidth="1"/>
    <col min="4" max="4" width="35.54296875" style="2" customWidth="1"/>
    <col min="5" max="5" width="12.26953125" style="2" customWidth="1"/>
    <col min="6" max="6" width="13.7265625" style="2" customWidth="1"/>
    <col min="7" max="9" width="14.54296875" style="2"/>
    <col min="10" max="10" width="18.26953125" style="2" bestFit="1" customWidth="1"/>
    <col min="11" max="11" width="23.26953125" style="2" bestFit="1" customWidth="1"/>
    <col min="12" max="12" width="48.7265625" style="2" bestFit="1" customWidth="1"/>
    <col min="13" max="13" width="30.7265625" style="2" bestFit="1" customWidth="1"/>
    <col min="14" max="14" width="22.1796875" style="2" customWidth="1"/>
    <col min="15" max="15" width="18.1796875" style="2" customWidth="1"/>
    <col min="16" max="16" width="22.26953125" style="2" bestFit="1" customWidth="1"/>
    <col min="17" max="16384" width="14.54296875" style="2"/>
  </cols>
  <sheetData>
    <row r="1" spans="1:21" ht="26" x14ac:dyDescent="0.6">
      <c r="A1" s="86" t="s">
        <v>101</v>
      </c>
      <c r="B1" s="87"/>
      <c r="C1" s="87"/>
      <c r="D1" s="87"/>
      <c r="E1" s="87"/>
      <c r="F1" s="87"/>
      <c r="G1" s="87"/>
      <c r="H1" s="87"/>
      <c r="I1" s="63"/>
      <c r="J1" s="75"/>
      <c r="K1" s="75"/>
      <c r="L1" s="75"/>
      <c r="M1" s="75"/>
      <c r="N1" s="75"/>
      <c r="O1" s="75"/>
      <c r="P1" s="75"/>
      <c r="Q1" s="75"/>
      <c r="R1" s="75"/>
    </row>
    <row r="2" spans="1:21" x14ac:dyDescent="0.35">
      <c r="A2" s="52"/>
      <c r="B2" s="53"/>
      <c r="C2" s="53"/>
      <c r="D2" s="53"/>
      <c r="E2" s="53"/>
      <c r="F2" s="53"/>
      <c r="G2" s="53"/>
      <c r="H2" s="53"/>
      <c r="I2" s="64"/>
      <c r="J2" s="75"/>
      <c r="K2" s="75"/>
      <c r="L2" s="75"/>
      <c r="M2" s="75"/>
      <c r="N2" s="75"/>
      <c r="O2" s="75"/>
      <c r="P2" s="75"/>
      <c r="Q2" s="75"/>
      <c r="R2" s="75"/>
    </row>
    <row r="3" spans="1:21" ht="18.5" x14ac:dyDescent="0.45">
      <c r="A3" s="80" t="s">
        <v>91</v>
      </c>
      <c r="B3" s="53"/>
      <c r="C3" s="53"/>
      <c r="D3" s="53"/>
      <c r="E3" s="53"/>
      <c r="F3" s="53"/>
      <c r="G3" s="53"/>
      <c r="H3" s="53"/>
      <c r="I3" s="64"/>
      <c r="J3" s="75"/>
      <c r="K3" s="75"/>
      <c r="L3" s="75"/>
      <c r="M3" s="75"/>
      <c r="N3" s="75"/>
      <c r="O3" s="75"/>
      <c r="P3" s="75"/>
      <c r="Q3" s="75"/>
      <c r="R3" s="75"/>
    </row>
    <row r="4" spans="1:21" ht="18.5" x14ac:dyDescent="0.45">
      <c r="A4" s="54" t="s">
        <v>102</v>
      </c>
      <c r="B4" s="53"/>
      <c r="C4" s="53"/>
      <c r="D4" s="53"/>
      <c r="E4" s="53"/>
      <c r="F4" s="53"/>
      <c r="G4" s="53"/>
      <c r="H4" s="53"/>
      <c r="I4" s="64"/>
      <c r="J4" s="75"/>
      <c r="K4" s="75"/>
      <c r="L4" s="75"/>
      <c r="M4" s="75"/>
      <c r="N4" s="75"/>
      <c r="O4" s="75"/>
      <c r="P4" s="75"/>
      <c r="Q4" s="75"/>
      <c r="R4" s="75"/>
    </row>
    <row r="5" spans="1:21" s="34" customFormat="1" ht="18.5" x14ac:dyDescent="0.45">
      <c r="A5" s="55" t="s">
        <v>96</v>
      </c>
      <c r="B5" s="56"/>
      <c r="C5" s="56"/>
      <c r="D5" s="56"/>
      <c r="E5" s="56"/>
      <c r="F5" s="56"/>
      <c r="G5" s="56"/>
      <c r="H5" s="57"/>
      <c r="I5" s="65"/>
      <c r="J5" s="76"/>
      <c r="K5" s="76"/>
      <c r="L5" s="76"/>
      <c r="M5" s="76"/>
      <c r="N5" s="76"/>
      <c r="O5" s="76"/>
      <c r="P5" s="76"/>
      <c r="Q5" s="76"/>
      <c r="R5" s="76"/>
    </row>
    <row r="6" spans="1:21" s="34" customFormat="1" ht="18.5" x14ac:dyDescent="0.45">
      <c r="A6" s="58" t="s">
        <v>97</v>
      </c>
      <c r="B6" s="56"/>
      <c r="C6" s="56"/>
      <c r="D6" s="56"/>
      <c r="E6" s="56"/>
      <c r="F6" s="56"/>
      <c r="G6" s="56"/>
      <c r="H6" s="57"/>
      <c r="I6" s="65"/>
      <c r="J6" s="76"/>
      <c r="K6" s="76"/>
      <c r="L6" s="76"/>
      <c r="M6" s="76"/>
      <c r="N6" s="76"/>
      <c r="O6" s="76"/>
      <c r="P6" s="76"/>
      <c r="Q6" s="76"/>
      <c r="R6" s="76"/>
    </row>
    <row r="7" spans="1:21" s="34" customFormat="1" ht="18.5" x14ac:dyDescent="0.45">
      <c r="A7" s="59" t="s">
        <v>98</v>
      </c>
      <c r="B7" s="60"/>
      <c r="C7" s="60"/>
      <c r="D7" s="60"/>
      <c r="E7" s="60"/>
      <c r="F7" s="60"/>
      <c r="G7" s="60"/>
      <c r="H7" s="57"/>
      <c r="I7" s="65"/>
      <c r="J7" s="76"/>
      <c r="K7" s="76"/>
      <c r="L7" s="76"/>
      <c r="M7" s="76"/>
      <c r="N7" s="76"/>
      <c r="O7" s="76"/>
      <c r="P7" s="76"/>
      <c r="Q7" s="76"/>
      <c r="R7" s="76"/>
    </row>
    <row r="8" spans="1:21" s="34" customFormat="1" ht="18.5" x14ac:dyDescent="0.45">
      <c r="A8" s="59" t="s">
        <v>99</v>
      </c>
      <c r="B8" s="60"/>
      <c r="C8" s="60"/>
      <c r="D8" s="60"/>
      <c r="E8" s="60"/>
      <c r="F8" s="60"/>
      <c r="G8" s="60"/>
      <c r="H8" s="57"/>
      <c r="I8" s="65"/>
      <c r="J8" s="76"/>
      <c r="K8" s="76"/>
      <c r="L8" s="76"/>
      <c r="M8" s="76"/>
      <c r="N8" s="76"/>
      <c r="O8" s="76"/>
      <c r="P8" s="76"/>
      <c r="Q8" s="76"/>
      <c r="R8" s="76"/>
    </row>
    <row r="9" spans="1:21" s="34" customFormat="1" ht="18.5" x14ac:dyDescent="0.45">
      <c r="A9" s="59" t="s">
        <v>100</v>
      </c>
      <c r="B9" s="60"/>
      <c r="C9" s="60"/>
      <c r="D9" s="60"/>
      <c r="E9" s="60"/>
      <c r="F9" s="60"/>
      <c r="G9" s="60"/>
      <c r="H9" s="57"/>
      <c r="I9" s="65"/>
      <c r="J9" s="76"/>
      <c r="K9" s="76"/>
      <c r="L9" s="76"/>
      <c r="M9" s="76"/>
      <c r="N9" s="76"/>
      <c r="O9" s="76"/>
      <c r="P9" s="76"/>
      <c r="Q9" s="76"/>
      <c r="R9" s="76"/>
    </row>
    <row r="10" spans="1:21" x14ac:dyDescent="0.35">
      <c r="A10" s="52"/>
      <c r="B10" s="53"/>
      <c r="C10" s="53"/>
      <c r="D10" s="53"/>
      <c r="E10" s="53"/>
      <c r="F10" s="53"/>
      <c r="G10" s="53"/>
      <c r="H10" s="53"/>
      <c r="I10" s="64"/>
      <c r="J10" s="75"/>
      <c r="K10" s="75"/>
      <c r="L10" s="75"/>
      <c r="M10" s="75"/>
      <c r="N10" s="75"/>
      <c r="O10" s="75"/>
      <c r="P10" s="75"/>
      <c r="Q10" s="75"/>
      <c r="R10" s="75"/>
    </row>
    <row r="11" spans="1:21" s="37" customFormat="1" ht="23.25" customHeight="1" x14ac:dyDescent="0.45">
      <c r="A11" s="61" t="s">
        <v>0</v>
      </c>
      <c r="B11" s="85"/>
      <c r="C11" s="85"/>
      <c r="D11" s="62" t="s">
        <v>2</v>
      </c>
      <c r="E11" s="85" t="s">
        <v>1</v>
      </c>
      <c r="F11" s="85"/>
      <c r="G11" s="85"/>
      <c r="H11" s="85"/>
      <c r="I11" s="66"/>
      <c r="J11" s="77"/>
      <c r="K11" s="77"/>
      <c r="L11" s="77"/>
      <c r="M11" s="77"/>
      <c r="N11" s="77"/>
      <c r="O11" s="77"/>
      <c r="P11" s="77"/>
      <c r="Q11" s="77"/>
      <c r="R11" s="77"/>
    </row>
    <row r="12" spans="1:21" s="3" customFormat="1" x14ac:dyDescent="0.35">
      <c r="A12" s="52"/>
      <c r="B12" s="53"/>
      <c r="C12" s="53"/>
      <c r="D12" s="53"/>
      <c r="E12" s="53"/>
      <c r="F12" s="53"/>
      <c r="G12" s="53"/>
      <c r="H12" s="53"/>
      <c r="I12" s="67"/>
      <c r="J12" s="78"/>
      <c r="K12" s="78"/>
      <c r="L12" s="78"/>
      <c r="M12" s="78"/>
      <c r="N12" s="78"/>
      <c r="O12" s="78"/>
      <c r="P12" s="78"/>
      <c r="Q12" s="78"/>
      <c r="R12" s="78"/>
      <c r="U12" s="11"/>
    </row>
    <row r="13" spans="1:21" s="40" customFormat="1" ht="57.75" customHeight="1" x14ac:dyDescent="0.45">
      <c r="A13" s="50" t="s">
        <v>70</v>
      </c>
      <c r="B13" s="39" t="s">
        <v>59</v>
      </c>
      <c r="C13" s="42" t="s">
        <v>65</v>
      </c>
      <c r="D13" s="38" t="s">
        <v>60</v>
      </c>
      <c r="E13" s="38" t="s">
        <v>66</v>
      </c>
      <c r="F13" s="38" t="s">
        <v>67</v>
      </c>
      <c r="G13" s="39" t="s">
        <v>73</v>
      </c>
      <c r="H13" s="39" t="s">
        <v>74</v>
      </c>
      <c r="I13" s="68"/>
      <c r="J13" s="79"/>
      <c r="K13" s="79"/>
      <c r="L13" s="79"/>
      <c r="M13" s="79"/>
      <c r="N13" s="79"/>
      <c r="O13" s="79"/>
      <c r="P13" s="79"/>
      <c r="Q13" s="79"/>
      <c r="R13" s="79"/>
      <c r="U13" s="41"/>
    </row>
    <row r="14" spans="1:21" ht="22.5" customHeight="1" x14ac:dyDescent="0.35">
      <c r="A14" s="51"/>
      <c r="B14" s="48"/>
      <c r="C14" s="44" t="str">
        <f>IFERROR(VLOOKUP(B14,Data!$B$2:$C$37,2,FALSE),"")</f>
        <v/>
      </c>
      <c r="D14" s="48"/>
      <c r="E14" s="49"/>
      <c r="F14" s="82"/>
      <c r="G14" s="83">
        <f>E14*F14</f>
        <v>0</v>
      </c>
      <c r="H14" s="43"/>
      <c r="I14" s="64"/>
      <c r="J14" s="75"/>
      <c r="K14" s="75"/>
      <c r="L14" s="75"/>
      <c r="M14" s="75"/>
      <c r="N14" s="75"/>
      <c r="O14" s="75"/>
      <c r="P14" s="75"/>
      <c r="Q14" s="75"/>
      <c r="R14" s="75"/>
      <c r="U14" s="12"/>
    </row>
    <row r="15" spans="1:21" ht="22.5" customHeight="1" x14ac:dyDescent="0.35">
      <c r="A15" s="51"/>
      <c r="B15" s="48"/>
      <c r="C15" s="44" t="str">
        <f>IFERROR(VLOOKUP(B15,Data!$B$2:$C$37,2,FALSE),"")</f>
        <v/>
      </c>
      <c r="D15" s="48"/>
      <c r="E15" s="49"/>
      <c r="F15" s="82"/>
      <c r="G15" s="83">
        <f t="shared" ref="G15:G33" si="0">E15*F15</f>
        <v>0</v>
      </c>
      <c r="H15" s="43"/>
      <c r="I15" s="64"/>
      <c r="J15" s="71"/>
      <c r="K15" s="71"/>
      <c r="L15" s="71"/>
      <c r="M15" s="71"/>
      <c r="N15" s="71"/>
      <c r="O15" s="71"/>
      <c r="P15" s="71"/>
      <c r="Q15" s="75"/>
      <c r="R15" s="75"/>
      <c r="U15" s="12"/>
    </row>
    <row r="16" spans="1:21" ht="22.5" customHeight="1" x14ac:dyDescent="0.35">
      <c r="A16" s="51"/>
      <c r="B16" s="48"/>
      <c r="C16" s="44" t="str">
        <f>IFERROR(VLOOKUP(B16,Data!$B$2:$C$37,2,FALSE),"")</f>
        <v/>
      </c>
      <c r="D16" s="48"/>
      <c r="E16" s="81"/>
      <c r="F16" s="82"/>
      <c r="G16" s="83">
        <f t="shared" si="0"/>
        <v>0</v>
      </c>
      <c r="H16" s="43"/>
      <c r="I16" s="64"/>
      <c r="J16" s="75"/>
      <c r="K16" s="75"/>
      <c r="L16" s="75"/>
      <c r="M16" s="75"/>
      <c r="N16" s="75"/>
      <c r="O16" s="75"/>
      <c r="P16" s="75"/>
      <c r="Q16" s="75"/>
      <c r="R16" s="75"/>
      <c r="U16" s="12"/>
    </row>
    <row r="17" spans="1:21" ht="22.5" customHeight="1" x14ac:dyDescent="0.35">
      <c r="A17" s="51"/>
      <c r="B17" s="48"/>
      <c r="C17" s="44" t="str">
        <f>IFERROR(VLOOKUP(B17,Data!$B$2:$C$37,2,FALSE),"")</f>
        <v/>
      </c>
      <c r="D17" s="48"/>
      <c r="E17" s="49"/>
      <c r="F17" s="82"/>
      <c r="G17" s="83">
        <f t="shared" si="0"/>
        <v>0</v>
      </c>
      <c r="H17" s="43"/>
      <c r="I17" s="64"/>
      <c r="J17" s="75"/>
      <c r="K17" s="75"/>
      <c r="L17" s="75"/>
      <c r="M17" s="75"/>
      <c r="N17" s="75"/>
      <c r="O17" s="75"/>
      <c r="P17" s="75"/>
      <c r="Q17" s="75"/>
      <c r="R17" s="75"/>
      <c r="U17" s="13"/>
    </row>
    <row r="18" spans="1:21" ht="22.5" customHeight="1" x14ac:dyDescent="0.35">
      <c r="A18" s="51"/>
      <c r="B18" s="48"/>
      <c r="C18" s="44" t="str">
        <f>IFERROR(VLOOKUP(B18,Data!$B$2:$C$37,2,FALSE),"")</f>
        <v/>
      </c>
      <c r="D18" s="48"/>
      <c r="E18" s="49"/>
      <c r="F18" s="82"/>
      <c r="G18" s="83">
        <f t="shared" si="0"/>
        <v>0</v>
      </c>
      <c r="H18" s="43"/>
      <c r="I18" s="64"/>
      <c r="J18" s="75"/>
      <c r="K18" s="75"/>
      <c r="L18" s="75"/>
      <c r="M18" s="75"/>
      <c r="N18" s="75"/>
      <c r="O18" s="75"/>
      <c r="P18" s="75"/>
      <c r="Q18" s="75"/>
      <c r="R18" s="75"/>
    </row>
    <row r="19" spans="1:21" ht="22.5" customHeight="1" x14ac:dyDescent="0.35">
      <c r="A19" s="51"/>
      <c r="B19" s="48"/>
      <c r="C19" s="44" t="str">
        <f>IFERROR(VLOOKUP(B19,Data!$B$2:$C$37,2,FALSE),"")</f>
        <v/>
      </c>
      <c r="D19" s="48"/>
      <c r="E19" s="49"/>
      <c r="F19" s="82"/>
      <c r="G19" s="83">
        <f t="shared" si="0"/>
        <v>0</v>
      </c>
      <c r="H19" s="43"/>
      <c r="I19" s="64"/>
      <c r="J19" s="75"/>
      <c r="K19" s="75"/>
      <c r="L19" s="75"/>
      <c r="M19" s="75"/>
      <c r="N19" s="75"/>
      <c r="O19" s="75"/>
      <c r="P19" s="75"/>
      <c r="Q19" s="75"/>
      <c r="R19" s="75"/>
    </row>
    <row r="20" spans="1:21" ht="22.5" customHeight="1" x14ac:dyDescent="0.35">
      <c r="A20" s="51"/>
      <c r="B20" s="48"/>
      <c r="C20" s="44" t="str">
        <f>IFERROR(VLOOKUP(B20,Data!$B$2:$C$37,2,FALSE),"")</f>
        <v/>
      </c>
      <c r="D20" s="48"/>
      <c r="E20" s="49"/>
      <c r="F20" s="82"/>
      <c r="G20" s="83">
        <f t="shared" si="0"/>
        <v>0</v>
      </c>
      <c r="H20" s="43"/>
      <c r="I20" s="64"/>
      <c r="J20" s="75"/>
      <c r="K20" s="75"/>
      <c r="L20" s="75"/>
      <c r="M20" s="75"/>
      <c r="N20" s="75"/>
      <c r="O20" s="75"/>
      <c r="P20" s="75"/>
      <c r="Q20" s="75"/>
      <c r="R20" s="75"/>
    </row>
    <row r="21" spans="1:21" ht="22.5" customHeight="1" x14ac:dyDescent="0.35">
      <c r="A21" s="51"/>
      <c r="B21" s="48"/>
      <c r="C21" s="44" t="str">
        <f>IFERROR(VLOOKUP(B21,Data!$B$2:$C$37,2,FALSE),"")</f>
        <v/>
      </c>
      <c r="D21" s="48"/>
      <c r="E21" s="49"/>
      <c r="F21" s="82"/>
      <c r="G21" s="83">
        <f t="shared" si="0"/>
        <v>0</v>
      </c>
      <c r="H21" s="43"/>
      <c r="I21" s="64"/>
      <c r="J21" s="75"/>
      <c r="K21" s="75"/>
      <c r="L21" s="75"/>
      <c r="M21" s="75"/>
      <c r="N21" s="75"/>
      <c r="O21" s="75"/>
      <c r="P21" s="75"/>
      <c r="Q21" s="75"/>
      <c r="R21" s="75"/>
    </row>
    <row r="22" spans="1:21" ht="22.5" customHeight="1" x14ac:dyDescent="0.35">
      <c r="A22" s="51"/>
      <c r="B22" s="48"/>
      <c r="C22" s="44" t="str">
        <f>IFERROR(VLOOKUP(B22,Data!$B$2:$C$37,2,FALSE),"")</f>
        <v/>
      </c>
      <c r="D22" s="48"/>
      <c r="E22" s="49"/>
      <c r="F22" s="82"/>
      <c r="G22" s="83">
        <f t="shared" si="0"/>
        <v>0</v>
      </c>
      <c r="H22" s="43"/>
      <c r="I22" s="64"/>
      <c r="J22" s="75"/>
      <c r="K22" s="75"/>
      <c r="L22" s="75"/>
      <c r="M22" s="75"/>
      <c r="N22" s="75"/>
      <c r="O22" s="75"/>
      <c r="P22" s="75"/>
      <c r="Q22" s="75"/>
      <c r="R22" s="75"/>
    </row>
    <row r="23" spans="1:21" ht="22.5" customHeight="1" x14ac:dyDescent="0.35">
      <c r="A23" s="51"/>
      <c r="B23" s="48"/>
      <c r="C23" s="44" t="str">
        <f>IFERROR(VLOOKUP(B23,Data!$B$2:$C$37,2,FALSE),"")</f>
        <v/>
      </c>
      <c r="D23" s="48"/>
      <c r="E23" s="49"/>
      <c r="F23" s="82"/>
      <c r="G23" s="83">
        <f t="shared" si="0"/>
        <v>0</v>
      </c>
      <c r="H23" s="43"/>
      <c r="I23" s="64"/>
      <c r="J23" s="75"/>
      <c r="K23" s="75"/>
      <c r="L23" s="75"/>
      <c r="M23" s="75"/>
      <c r="N23" s="75"/>
      <c r="O23" s="75"/>
      <c r="P23" s="75"/>
      <c r="Q23" s="75"/>
      <c r="R23" s="75"/>
    </row>
    <row r="24" spans="1:21" ht="22.5" customHeight="1" x14ac:dyDescent="0.35">
      <c r="A24" s="51"/>
      <c r="B24" s="48"/>
      <c r="C24" s="44" t="str">
        <f>IFERROR(VLOOKUP(B24,Data!$B$2:$C$37,2,FALSE),"")</f>
        <v/>
      </c>
      <c r="D24" s="48"/>
      <c r="E24" s="49"/>
      <c r="F24" s="82"/>
      <c r="G24" s="83">
        <f t="shared" si="0"/>
        <v>0</v>
      </c>
      <c r="H24" s="43"/>
      <c r="I24" s="64"/>
      <c r="J24" s="75"/>
      <c r="K24" s="75"/>
      <c r="L24" s="75"/>
      <c r="M24" s="75"/>
      <c r="N24" s="75"/>
      <c r="O24" s="75"/>
      <c r="P24" s="75"/>
      <c r="Q24" s="75"/>
      <c r="R24" s="75"/>
    </row>
    <row r="25" spans="1:21" ht="22.5" customHeight="1" x14ac:dyDescent="0.35">
      <c r="A25" s="51"/>
      <c r="B25" s="48"/>
      <c r="C25" s="44" t="str">
        <f>IFERROR(VLOOKUP(B25,Data!$B$2:$C$37,2,FALSE),"")</f>
        <v/>
      </c>
      <c r="D25" s="48"/>
      <c r="E25" s="49"/>
      <c r="F25" s="82"/>
      <c r="G25" s="83">
        <f t="shared" si="0"/>
        <v>0</v>
      </c>
      <c r="H25" s="43"/>
      <c r="I25" s="64"/>
      <c r="J25" s="75"/>
      <c r="K25" s="75"/>
      <c r="L25" s="75"/>
      <c r="M25" s="75"/>
      <c r="N25" s="75"/>
      <c r="O25" s="75"/>
      <c r="P25" s="75"/>
      <c r="Q25" s="75"/>
      <c r="R25" s="75"/>
      <c r="T25" s="12"/>
    </row>
    <row r="26" spans="1:21" ht="22.5" customHeight="1" x14ac:dyDescent="0.35">
      <c r="A26" s="51"/>
      <c r="B26" s="48"/>
      <c r="C26" s="44" t="str">
        <f>IFERROR(VLOOKUP(B26,Data!$B$2:$C$37,2,FALSE),"")</f>
        <v/>
      </c>
      <c r="D26" s="48"/>
      <c r="E26" s="49"/>
      <c r="F26" s="82"/>
      <c r="G26" s="83">
        <f t="shared" si="0"/>
        <v>0</v>
      </c>
      <c r="H26" s="43"/>
      <c r="I26" s="64"/>
      <c r="J26" s="75"/>
      <c r="K26" s="75"/>
      <c r="L26" s="75"/>
      <c r="M26" s="75"/>
      <c r="N26" s="75"/>
      <c r="O26" s="75"/>
      <c r="P26" s="75"/>
      <c r="Q26" s="75"/>
      <c r="R26" s="75"/>
      <c r="T26" s="12"/>
    </row>
    <row r="27" spans="1:21" ht="22.5" customHeight="1" x14ac:dyDescent="0.35">
      <c r="A27" s="51"/>
      <c r="B27" s="48"/>
      <c r="C27" s="44" t="str">
        <f>IFERROR(VLOOKUP(B27,Data!$B$2:$C$37,2,FALSE),"")</f>
        <v/>
      </c>
      <c r="D27" s="48"/>
      <c r="E27" s="49"/>
      <c r="F27" s="82"/>
      <c r="G27" s="83">
        <f t="shared" si="0"/>
        <v>0</v>
      </c>
      <c r="H27" s="43"/>
      <c r="I27" s="64"/>
      <c r="J27" s="75"/>
      <c r="K27" s="75"/>
      <c r="L27" s="75"/>
      <c r="M27" s="75"/>
      <c r="N27" s="75"/>
      <c r="O27" s="75"/>
      <c r="P27" s="75"/>
      <c r="Q27" s="75"/>
      <c r="R27" s="75"/>
      <c r="T27" s="12"/>
    </row>
    <row r="28" spans="1:21" ht="22.5" customHeight="1" x14ac:dyDescent="0.35">
      <c r="A28" s="51"/>
      <c r="B28" s="48"/>
      <c r="C28" s="44" t="str">
        <f>IFERROR(VLOOKUP(B28,Data!$B$2:$C$37,2,FALSE),"")</f>
        <v/>
      </c>
      <c r="D28" s="48"/>
      <c r="E28" s="49"/>
      <c r="F28" s="82"/>
      <c r="G28" s="83">
        <f t="shared" si="0"/>
        <v>0</v>
      </c>
      <c r="H28" s="43"/>
      <c r="I28" s="64"/>
      <c r="J28" s="75"/>
      <c r="K28" s="75"/>
      <c r="L28" s="75"/>
      <c r="M28" s="75"/>
      <c r="N28" s="75"/>
      <c r="O28" s="75"/>
      <c r="P28" s="75"/>
      <c r="Q28" s="75"/>
      <c r="R28" s="75"/>
    </row>
    <row r="29" spans="1:21" ht="22.5" customHeight="1" x14ac:dyDescent="0.35">
      <c r="A29" s="51"/>
      <c r="B29" s="48"/>
      <c r="C29" s="44" t="str">
        <f>IFERROR(VLOOKUP(B29,Data!$B$2:$C$37,2,FALSE),"")</f>
        <v/>
      </c>
      <c r="D29" s="48"/>
      <c r="E29" s="49"/>
      <c r="F29" s="82"/>
      <c r="G29" s="83">
        <f t="shared" si="0"/>
        <v>0</v>
      </c>
      <c r="H29" s="43"/>
      <c r="I29" s="64"/>
      <c r="J29" s="75"/>
      <c r="K29" s="75"/>
      <c r="L29" s="75"/>
      <c r="M29" s="75"/>
      <c r="N29" s="75"/>
      <c r="O29" s="75"/>
      <c r="P29" s="75"/>
      <c r="Q29" s="75"/>
      <c r="R29" s="75"/>
    </row>
    <row r="30" spans="1:21" ht="22.5" customHeight="1" x14ac:dyDescent="0.35">
      <c r="A30" s="51"/>
      <c r="B30" s="48"/>
      <c r="C30" s="44" t="str">
        <f>IFERROR(VLOOKUP(B30,Data!$B$2:$C$37,2,FALSE),"")</f>
        <v/>
      </c>
      <c r="D30" s="48"/>
      <c r="E30" s="49"/>
      <c r="F30" s="82"/>
      <c r="G30" s="83">
        <f t="shared" si="0"/>
        <v>0</v>
      </c>
      <c r="H30" s="43"/>
      <c r="I30" s="64"/>
      <c r="J30" s="75"/>
      <c r="K30" s="75"/>
      <c r="L30" s="75"/>
      <c r="M30" s="75"/>
      <c r="N30" s="75"/>
      <c r="O30" s="75"/>
      <c r="P30" s="75"/>
      <c r="Q30" s="75"/>
      <c r="R30" s="75"/>
    </row>
    <row r="31" spans="1:21" ht="22.5" customHeight="1" x14ac:dyDescent="0.35">
      <c r="A31" s="51"/>
      <c r="B31" s="48"/>
      <c r="C31" s="44" t="str">
        <f>IFERROR(VLOOKUP(B31,Data!$B$2:$C$37,2,FALSE),"")</f>
        <v/>
      </c>
      <c r="D31" s="48"/>
      <c r="E31" s="49"/>
      <c r="F31" s="82"/>
      <c r="G31" s="83">
        <f t="shared" si="0"/>
        <v>0</v>
      </c>
      <c r="H31" s="43"/>
      <c r="I31" s="64"/>
      <c r="J31" s="75"/>
      <c r="K31" s="75"/>
      <c r="L31" s="75"/>
      <c r="M31" s="75"/>
      <c r="N31" s="75"/>
      <c r="O31" s="75"/>
      <c r="P31" s="75"/>
      <c r="Q31" s="75"/>
      <c r="R31" s="75"/>
    </row>
    <row r="32" spans="1:21" ht="22.5" customHeight="1" x14ac:dyDescent="0.35">
      <c r="A32" s="51"/>
      <c r="B32" s="48"/>
      <c r="C32" s="44" t="str">
        <f>IFERROR(VLOOKUP(B32,Data!$B$2:$C$37,2,FALSE),"")</f>
        <v/>
      </c>
      <c r="D32" s="48"/>
      <c r="E32" s="49"/>
      <c r="F32" s="82"/>
      <c r="G32" s="83">
        <f t="shared" si="0"/>
        <v>0</v>
      </c>
      <c r="H32" s="43"/>
      <c r="I32" s="64"/>
      <c r="J32" s="75"/>
      <c r="K32" s="75"/>
      <c r="L32" s="75"/>
      <c r="M32" s="75"/>
      <c r="N32" s="75"/>
      <c r="O32" s="75"/>
      <c r="P32" s="75"/>
      <c r="Q32" s="75"/>
      <c r="R32" s="75"/>
      <c r="T32" s="14"/>
    </row>
    <row r="33" spans="1:20" ht="22.5" customHeight="1" x14ac:dyDescent="0.35">
      <c r="A33" s="51"/>
      <c r="B33" s="48"/>
      <c r="C33" s="44" t="str">
        <f>IFERROR(VLOOKUP(B33,Data!$B$2:$C$37,2,FALSE),"")</f>
        <v/>
      </c>
      <c r="D33" s="48"/>
      <c r="E33" s="49"/>
      <c r="F33" s="82"/>
      <c r="G33" s="83">
        <f t="shared" si="0"/>
        <v>0</v>
      </c>
      <c r="H33" s="43"/>
      <c r="I33" s="64"/>
      <c r="J33" s="75"/>
      <c r="K33" s="75"/>
      <c r="L33" s="75"/>
      <c r="M33" s="75"/>
      <c r="N33" s="75"/>
      <c r="O33" s="75"/>
      <c r="P33" s="75"/>
      <c r="Q33" s="75"/>
      <c r="R33" s="75"/>
      <c r="T33" s="3" t="s">
        <v>1</v>
      </c>
    </row>
    <row r="34" spans="1:20" x14ac:dyDescent="0.35">
      <c r="A34" s="70"/>
      <c r="B34" s="71"/>
      <c r="C34" s="71"/>
      <c r="D34" s="71"/>
      <c r="E34" s="71"/>
      <c r="F34" s="71"/>
      <c r="G34" s="71"/>
      <c r="H34" s="71"/>
      <c r="I34" s="64"/>
      <c r="J34" s="75"/>
      <c r="K34" s="75"/>
      <c r="L34" s="75"/>
      <c r="M34" s="75"/>
      <c r="N34" s="75"/>
      <c r="O34" s="75"/>
      <c r="P34" s="75"/>
      <c r="Q34" s="75"/>
      <c r="R34" s="75"/>
      <c r="T34" s="3" t="s">
        <v>1</v>
      </c>
    </row>
    <row r="35" spans="1:20" x14ac:dyDescent="0.35">
      <c r="A35" s="70"/>
      <c r="B35" s="71"/>
      <c r="C35" s="71"/>
      <c r="D35" s="71"/>
      <c r="E35" s="71"/>
      <c r="F35" s="71"/>
      <c r="G35" s="71"/>
      <c r="H35" s="71"/>
      <c r="I35" s="64"/>
      <c r="J35" s="75"/>
      <c r="K35" s="75"/>
      <c r="L35" s="75"/>
      <c r="M35" s="75"/>
      <c r="N35" s="75"/>
      <c r="O35" s="75"/>
      <c r="P35" s="75"/>
      <c r="Q35" s="75"/>
      <c r="R35" s="75"/>
      <c r="T35" s="3"/>
    </row>
    <row r="36" spans="1:20" x14ac:dyDescent="0.35">
      <c r="A36" s="70"/>
      <c r="B36" s="71"/>
      <c r="C36" s="71"/>
      <c r="D36" s="72"/>
      <c r="E36" s="88" t="s">
        <v>69</v>
      </c>
      <c r="F36" s="88"/>
      <c r="G36" s="31" t="s">
        <v>68</v>
      </c>
      <c r="H36" s="30" t="s">
        <v>3</v>
      </c>
      <c r="I36" s="64"/>
      <c r="J36" s="75"/>
      <c r="K36" s="75"/>
      <c r="L36" s="75"/>
      <c r="M36" s="75"/>
      <c r="N36" s="75"/>
      <c r="O36" s="75"/>
      <c r="P36" s="75"/>
      <c r="Q36" s="75"/>
      <c r="R36" s="75"/>
    </row>
    <row r="37" spans="1:20" x14ac:dyDescent="0.35">
      <c r="A37" s="70"/>
      <c r="B37" s="71"/>
      <c r="C37" s="71"/>
      <c r="D37" s="72"/>
      <c r="E37" s="32" t="s">
        <v>9</v>
      </c>
      <c r="F37" s="35"/>
      <c r="G37" s="36">
        <f>SUMIF($A$14:$A$33,"Student_Travel",$G$14:$G$33)</f>
        <v>0</v>
      </c>
      <c r="H37" s="36">
        <f>SUMIF($A$14:$A$33,"Student_Travel",$H$14:$H$33)</f>
        <v>0</v>
      </c>
      <c r="I37" s="64"/>
      <c r="J37" s="75"/>
      <c r="K37" s="75"/>
      <c r="L37" s="75"/>
      <c r="M37" s="75"/>
      <c r="N37" s="75"/>
      <c r="O37" s="75"/>
      <c r="P37" s="75"/>
      <c r="Q37" s="75"/>
      <c r="R37" s="75"/>
    </row>
    <row r="38" spans="1:20" x14ac:dyDescent="0.35">
      <c r="A38" s="70"/>
      <c r="B38" s="71"/>
      <c r="C38" s="71"/>
      <c r="D38" s="72"/>
      <c r="E38" s="32" t="s">
        <v>94</v>
      </c>
      <c r="F38" s="35"/>
      <c r="G38" s="36">
        <f>SUMIF($A$14:$A$33,"Performer_Speaker_Vendor",$G$14:$G$33)</f>
        <v>0</v>
      </c>
      <c r="H38" s="36">
        <f>SUMIF($A$14:$A$33,"Performer_Speaker_Vendor",$H$14:$H$33)</f>
        <v>0</v>
      </c>
      <c r="I38" s="64"/>
      <c r="J38" s="75"/>
      <c r="K38" s="75"/>
      <c r="L38" s="75"/>
      <c r="M38" s="75"/>
      <c r="N38" s="75"/>
      <c r="O38" s="75"/>
      <c r="P38" s="75"/>
      <c r="Q38" s="75"/>
      <c r="R38" s="75"/>
    </row>
    <row r="39" spans="1:20" x14ac:dyDescent="0.35">
      <c r="A39" s="70"/>
      <c r="B39" s="71"/>
      <c r="C39" s="71"/>
      <c r="D39" s="72"/>
      <c r="E39" s="32" t="s">
        <v>95</v>
      </c>
      <c r="F39" s="35"/>
      <c r="G39" s="36">
        <f>SUMIF($A$14:$A$33,"Space_Rental_Equipment",$G$14:$G$33)</f>
        <v>0</v>
      </c>
      <c r="H39" s="36">
        <f>SUMIF($A$14:$A$33,"Space_Rental_Equipment",$H$14:$H$33)</f>
        <v>0</v>
      </c>
      <c r="I39" s="64"/>
      <c r="J39" s="75"/>
      <c r="K39" s="75"/>
      <c r="L39" s="75"/>
      <c r="M39" s="75"/>
      <c r="N39" s="75"/>
      <c r="O39" s="75"/>
      <c r="P39" s="75"/>
      <c r="Q39" s="75"/>
      <c r="R39" s="75"/>
    </row>
    <row r="40" spans="1:20" x14ac:dyDescent="0.35">
      <c r="A40" s="70"/>
      <c r="B40" s="71"/>
      <c r="C40" s="71"/>
      <c r="D40" s="72"/>
      <c r="E40" s="32" t="s">
        <v>39</v>
      </c>
      <c r="F40" s="35"/>
      <c r="G40" s="36">
        <f>SUMIF($A$14:$A$33,"Event_Supplies",$G$14:$G$33)</f>
        <v>0</v>
      </c>
      <c r="H40" s="36">
        <f>SUMIF($A$14:$A$33,"Event_Supplies",$H$14:$H$33)</f>
        <v>0</v>
      </c>
      <c r="I40" s="64"/>
      <c r="J40" s="75"/>
      <c r="K40" s="75"/>
      <c r="L40" s="75"/>
      <c r="M40" s="75"/>
      <c r="N40" s="75"/>
      <c r="O40" s="75"/>
      <c r="P40" s="75"/>
      <c r="Q40" s="75"/>
      <c r="R40" s="75"/>
    </row>
    <row r="41" spans="1:20" x14ac:dyDescent="0.35">
      <c r="A41" s="70"/>
      <c r="B41" s="71"/>
      <c r="C41" s="71"/>
      <c r="D41" s="72"/>
      <c r="E41" s="32" t="s">
        <v>47</v>
      </c>
      <c r="F41" s="35"/>
      <c r="G41" s="36">
        <f>SUMIF($A$14:$A$33,"Printing_Marketing",$G$14:$G$33)</f>
        <v>0</v>
      </c>
      <c r="H41" s="36">
        <f>SUMIF($A$14:$A$33,"Printing_Marketing",$H$14:$H$33)</f>
        <v>0</v>
      </c>
      <c r="I41" s="64"/>
      <c r="J41" s="75"/>
      <c r="K41" s="75"/>
      <c r="L41" s="75"/>
      <c r="M41" s="75"/>
      <c r="N41" s="75"/>
      <c r="O41" s="75"/>
      <c r="P41" s="75"/>
      <c r="Q41" s="75"/>
      <c r="R41" s="75"/>
      <c r="T41" s="3"/>
    </row>
    <row r="42" spans="1:20" x14ac:dyDescent="0.35">
      <c r="A42" s="70"/>
      <c r="B42" s="71"/>
      <c r="C42" s="71"/>
      <c r="D42" s="72"/>
      <c r="E42" s="32" t="s">
        <v>51</v>
      </c>
      <c r="F42" s="35"/>
      <c r="G42" s="36">
        <f>SUMIF($A$14:$A$33,"Other_Expenses",$G$14:$G$33)</f>
        <v>0</v>
      </c>
      <c r="H42" s="36">
        <f>SUMIF($A$14:$A$33,"Other_Expenses",$H$14:$H$33)</f>
        <v>0</v>
      </c>
      <c r="I42" s="64"/>
      <c r="J42" s="75"/>
      <c r="K42" s="75"/>
      <c r="L42" s="75"/>
      <c r="M42" s="75"/>
      <c r="N42" s="75"/>
      <c r="O42" s="75"/>
      <c r="P42" s="75"/>
      <c r="Q42" s="75"/>
      <c r="R42" s="75"/>
      <c r="T42" s="3"/>
    </row>
    <row r="43" spans="1:20" x14ac:dyDescent="0.35">
      <c r="A43" s="70"/>
      <c r="B43" s="71"/>
      <c r="C43" s="71"/>
      <c r="D43" s="72"/>
      <c r="E43" s="89" t="s">
        <v>90</v>
      </c>
      <c r="F43" s="89"/>
      <c r="G43" s="45">
        <f>SUM(G37:G42)</f>
        <v>0</v>
      </c>
      <c r="H43" s="45">
        <f>SUM(H37:H42)</f>
        <v>0</v>
      </c>
      <c r="I43" s="64"/>
      <c r="J43" s="75"/>
      <c r="K43" s="75"/>
      <c r="L43" s="75"/>
      <c r="M43" s="75"/>
      <c r="N43" s="75"/>
      <c r="O43" s="75"/>
      <c r="P43" s="75"/>
      <c r="Q43" s="75"/>
      <c r="R43" s="75"/>
      <c r="T43" s="3"/>
    </row>
    <row r="44" spans="1:20" x14ac:dyDescent="0.35">
      <c r="A44" s="70"/>
      <c r="B44" s="71"/>
      <c r="C44" s="71"/>
      <c r="D44" s="72"/>
      <c r="E44" s="89" t="s">
        <v>52</v>
      </c>
      <c r="F44" s="89"/>
      <c r="G44" s="45">
        <f>SUMIF($A$14:$A$33,"Income",$G$14:$G$33)</f>
        <v>0</v>
      </c>
      <c r="H44" s="45">
        <f>SUMIF($A$14:$A$33,"Income",$H$14:$H$33)</f>
        <v>0</v>
      </c>
      <c r="I44" s="64"/>
      <c r="J44" s="75"/>
      <c r="K44" s="75"/>
      <c r="L44" s="75"/>
      <c r="M44" s="75"/>
      <c r="N44" s="75"/>
      <c r="O44" s="75"/>
      <c r="P44" s="75"/>
      <c r="Q44" s="75"/>
      <c r="R44" s="75"/>
    </row>
    <row r="45" spans="1:20" x14ac:dyDescent="0.35">
      <c r="A45" s="70"/>
      <c r="B45" s="71"/>
      <c r="C45" s="71"/>
      <c r="D45" s="72"/>
      <c r="E45" s="84" t="s">
        <v>71</v>
      </c>
      <c r="F45" s="84"/>
      <c r="G45" s="47">
        <f>SUM(G43,G44)</f>
        <v>0</v>
      </c>
      <c r="H45" s="46">
        <f>SUM(H43,H44)</f>
        <v>0</v>
      </c>
      <c r="I45" s="64"/>
      <c r="J45" s="75"/>
      <c r="K45" s="75"/>
      <c r="L45" s="75"/>
      <c r="M45" s="75"/>
      <c r="N45" s="75"/>
      <c r="O45" s="75"/>
      <c r="P45" s="75"/>
      <c r="Q45" s="75"/>
      <c r="R45" s="75"/>
    </row>
    <row r="46" spans="1:20" x14ac:dyDescent="0.35">
      <c r="A46" s="70"/>
      <c r="B46" s="71"/>
      <c r="C46" s="71"/>
      <c r="D46" s="71"/>
      <c r="E46" s="71"/>
      <c r="F46" s="71"/>
      <c r="G46" s="71"/>
      <c r="H46" s="71"/>
      <c r="I46" s="64"/>
      <c r="J46" s="75"/>
      <c r="K46" s="75"/>
      <c r="L46" s="75"/>
      <c r="M46" s="75"/>
      <c r="N46" s="75"/>
      <c r="O46" s="75"/>
      <c r="P46" s="75"/>
      <c r="Q46" s="75"/>
      <c r="R46" s="75"/>
    </row>
    <row r="47" spans="1:20" x14ac:dyDescent="0.35">
      <c r="A47" s="70"/>
      <c r="B47" s="71"/>
      <c r="C47" s="71"/>
      <c r="D47" s="71"/>
      <c r="E47" s="71"/>
      <c r="F47" s="71"/>
      <c r="G47" s="71"/>
      <c r="H47" s="71"/>
      <c r="I47" s="64"/>
      <c r="J47" s="75"/>
      <c r="K47" s="75"/>
      <c r="L47" s="75"/>
      <c r="M47" s="75"/>
      <c r="N47" s="75"/>
      <c r="O47" s="75"/>
      <c r="P47" s="75"/>
      <c r="Q47" s="75"/>
      <c r="R47" s="75"/>
      <c r="T47" s="3"/>
    </row>
    <row r="48" spans="1:20" ht="15" thickBot="1" x14ac:dyDescent="0.4">
      <c r="A48" s="73"/>
      <c r="B48" s="74"/>
      <c r="C48" s="74"/>
      <c r="D48" s="74"/>
      <c r="E48" s="74"/>
      <c r="F48" s="74"/>
      <c r="G48" s="74"/>
      <c r="H48" s="74"/>
      <c r="I48" s="69"/>
      <c r="J48" s="75"/>
      <c r="K48" s="75"/>
      <c r="L48" s="75"/>
      <c r="M48" s="75"/>
      <c r="N48" s="75"/>
      <c r="O48" s="75"/>
      <c r="P48" s="75"/>
      <c r="Q48" s="75"/>
      <c r="R48" s="75"/>
      <c r="T48" s="3" t="s">
        <v>1</v>
      </c>
    </row>
    <row r="49" spans="1:20" x14ac:dyDescent="0.3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</row>
    <row r="50" spans="1:20" x14ac:dyDescent="0.3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1:20" x14ac:dyDescent="0.3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1:20" x14ac:dyDescent="0.3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1:20" x14ac:dyDescent="0.3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1:20" x14ac:dyDescent="0.3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1:20" x14ac:dyDescent="0.3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</row>
    <row r="56" spans="1:20" x14ac:dyDescent="0.3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T56" s="2" t="s">
        <v>1</v>
      </c>
    </row>
    <row r="57" spans="1:20" x14ac:dyDescent="0.3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T57" s="2" t="s">
        <v>1</v>
      </c>
    </row>
    <row r="58" spans="1:20" x14ac:dyDescent="0.3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</row>
    <row r="59" spans="1:20" x14ac:dyDescent="0.3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pans="1:20" x14ac:dyDescent="0.3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T60" s="3"/>
    </row>
    <row r="61" spans="1:20" x14ac:dyDescent="0.3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1:20" x14ac:dyDescent="0.3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1:20" x14ac:dyDescent="0.3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T63" s="2" t="s">
        <v>1</v>
      </c>
    </row>
    <row r="64" spans="1:20" x14ac:dyDescent="0.3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T64" s="2" t="s">
        <v>1</v>
      </c>
    </row>
    <row r="65" spans="1:18" x14ac:dyDescent="0.3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1:18" x14ac:dyDescent="0.3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</row>
    <row r="67" spans="1:18" x14ac:dyDescent="0.3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</row>
    <row r="68" spans="1:18" x14ac:dyDescent="0.35">
      <c r="A68" s="75"/>
      <c r="B68" s="75"/>
      <c r="C68" s="75"/>
      <c r="D68" s="75"/>
      <c r="E68" s="75"/>
      <c r="F68" s="75"/>
      <c r="G68" s="75"/>
      <c r="H68" s="75"/>
      <c r="I68" s="75"/>
    </row>
  </sheetData>
  <sheetProtection algorithmName="SHA-512" hashValue="Eqaw1bP8mrW6gk44arwKOhdmrmXgIOYpfs2U0vd+UXtWj6cdxpmUbRCVeZdQI9lGjBZ9pwehrjo5VKC5edmRaA==" saltValue="xgmdCjjQ4W7MQsOeqhIREQ==" spinCount="100000" sheet="1" objects="1" scenarios="1"/>
  <protectedRanges>
    <protectedRange algorithmName="SHA-512" hashValue="j5SQaldFwcFabKqKfC+XESVfj2JbGlWILINWZRLuGVOZ4gLAl/E0E8M2PZAvkvoMG/AfTbMZg+4M3VdwpPmOkg==" saltValue="NJkKymZREx5o3r/ZFlGxUw==" spinCount="100000" sqref="A1:H12 A14:B33 D14:F33" name="Range1"/>
  </protectedRanges>
  <mergeCells count="7">
    <mergeCell ref="E45:F45"/>
    <mergeCell ref="E11:H11"/>
    <mergeCell ref="B11:C11"/>
    <mergeCell ref="A1:H1"/>
    <mergeCell ref="E36:F36"/>
    <mergeCell ref="E43:F43"/>
    <mergeCell ref="E44:F44"/>
  </mergeCells>
  <dataValidations count="5">
    <dataValidation type="list" allowBlank="1" showInputMessage="1" showErrorMessage="1" sqref="B15:B33" xr:uid="{961003B4-6251-40C7-BC6C-C7F19C985E70}">
      <formula1>INDIRECT($A15)</formula1>
    </dataValidation>
    <dataValidation type="list" allowBlank="1" showInputMessage="1" showErrorMessage="1" prompt="Select which line item you are requesting," sqref="B14" xr:uid="{A800195A-D561-4BB1-8BB7-204E67B8B038}">
      <formula1>INDIRECT($A14)</formula1>
    </dataValidation>
    <dataValidation allowBlank="1" showInputMessage="1" showErrorMessage="1" prompt="Provide details for line item request (prompted from the &quot;Detail of Line Item&quot; column)" sqref="D14:D33" xr:uid="{EBBF942E-17FF-4ED8-9F39-3F2EA1C8091D}"/>
    <dataValidation type="whole" allowBlank="1" showInputMessage="1" showErrorMessage="1" prompt="Enter how many items (units) you will order, buy or request" sqref="E14:E33" xr:uid="{9BDAA880-D689-4F1B-BC55-4C1D3C59C40D}">
      <formula1>0</formula1>
      <formula2>1000000</formula2>
    </dataValidation>
    <dataValidation type="decimal" allowBlank="1" showInputMessage="1" showErrorMessage="1" prompt="Enter the cost of the item you will buy, order or request" sqref="F14:F33" xr:uid="{266F0C1D-07A1-4000-BFA3-F9FA5FD54D68}">
      <formula1>0</formula1>
      <formula2>1000000</formula2>
    </dataValidation>
  </dataValidations>
  <pageMargins left="0.7" right="0.7" top="0.75" bottom="0.75" header="0.3" footer="0.3"/>
  <pageSetup scale="54" fitToWidth="0" orientation="landscape" verticalDpi="0" r:id="rId1"/>
  <colBreaks count="1" manualBreakCount="1">
    <brk id="9" max="1048575" man="1"/>
  </colBreaks>
  <ignoredErrors>
    <ignoredError sqref="G14:G3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Choose budget category for request." xr:uid="{F56122E6-E2C1-4EB6-8AA0-1768413A73FD}">
          <x14:formula1>
            <xm:f>Data!$E$1:$L$1</xm:f>
          </x14:formula1>
          <xm:sqref>A14:A33</xm:sqref>
        </x14:dataValidation>
        <x14:dataValidation type="list" allowBlank="1" showInputMessage="1" showErrorMessage="1" xr:uid="{2F670188-FFF9-4615-BB5B-2AD5DEBED9CE}">
          <x14:formula1>
            <xm:f>Data!$C$2:$C$37</xm:f>
          </x14:formula1>
          <xm:sqref>C14:C33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CEECD-DE0D-4A10-9506-1E7AC037A033}">
  <dimension ref="A1:M37"/>
  <sheetViews>
    <sheetView workbookViewId="0">
      <pane ySplit="1" topLeftCell="A2" activePane="bottomLeft" state="frozen"/>
      <selection pane="bottomLeft" activeCell="G19" sqref="G19"/>
    </sheetView>
  </sheetViews>
  <sheetFormatPr defaultColWidth="9.1796875" defaultRowHeight="14.5" x14ac:dyDescent="0.35"/>
  <cols>
    <col min="1" max="1" width="2.1796875" style="1" customWidth="1"/>
    <col min="2" max="2" width="43.1796875" style="2" bestFit="1" customWidth="1"/>
    <col min="3" max="3" width="52.54296875" style="2" bestFit="1" customWidth="1"/>
    <col min="4" max="5" width="2.1796875" style="1" customWidth="1"/>
    <col min="6" max="6" width="17.453125" style="1" bestFit="1" customWidth="1"/>
    <col min="7" max="7" width="28.81640625" style="1" bestFit="1" customWidth="1"/>
    <col min="8" max="8" width="46.1796875" style="1" bestFit="1" customWidth="1"/>
    <col min="9" max="9" width="30.1796875" style="1" bestFit="1" customWidth="1"/>
    <col min="10" max="10" width="20.81640625" style="1" bestFit="1" customWidth="1"/>
    <col min="11" max="11" width="15.7265625" style="1" bestFit="1" customWidth="1"/>
    <col min="12" max="12" width="21.453125" style="1" bestFit="1" customWidth="1"/>
    <col min="13" max="16384" width="9.1796875" style="1"/>
  </cols>
  <sheetData>
    <row r="1" spans="1:13" s="18" customFormat="1" ht="21" x14ac:dyDescent="0.35">
      <c r="A1" s="17"/>
      <c r="B1" s="22" t="s">
        <v>58</v>
      </c>
      <c r="C1" s="23" t="s">
        <v>60</v>
      </c>
      <c r="D1" s="17"/>
      <c r="F1" s="19" t="s">
        <v>61</v>
      </c>
      <c r="G1" s="20" t="s">
        <v>76</v>
      </c>
      <c r="H1" s="20" t="s">
        <v>75</v>
      </c>
      <c r="I1" s="20" t="s">
        <v>62</v>
      </c>
      <c r="J1" s="20" t="s">
        <v>63</v>
      </c>
      <c r="K1" s="20" t="s">
        <v>64</v>
      </c>
      <c r="L1" s="21" t="s">
        <v>52</v>
      </c>
      <c r="M1" s="21"/>
    </row>
    <row r="2" spans="1:13" ht="14.5" customHeight="1" x14ac:dyDescent="0.35">
      <c r="A2" s="4"/>
      <c r="B2" s="24" t="s">
        <v>10</v>
      </c>
      <c r="C2" s="25" t="s">
        <v>11</v>
      </c>
      <c r="D2" s="4"/>
      <c r="F2" s="15" t="s">
        <v>10</v>
      </c>
      <c r="G2" s="15" t="s">
        <v>83</v>
      </c>
      <c r="H2" s="15" t="s">
        <v>23</v>
      </c>
      <c r="I2" s="15" t="s">
        <v>85</v>
      </c>
      <c r="J2" s="15" t="s">
        <v>48</v>
      </c>
      <c r="K2" s="15" t="s">
        <v>57</v>
      </c>
      <c r="L2" s="15" t="s">
        <v>86</v>
      </c>
    </row>
    <row r="3" spans="1:13" ht="14.5" customHeight="1" x14ac:dyDescent="0.35">
      <c r="A3" s="5"/>
      <c r="B3" s="24" t="s">
        <v>88</v>
      </c>
      <c r="C3" s="25" t="s">
        <v>11</v>
      </c>
      <c r="D3" s="5"/>
      <c r="F3" s="15" t="s">
        <v>88</v>
      </c>
      <c r="G3" s="15" t="s">
        <v>77</v>
      </c>
      <c r="H3" s="15" t="s">
        <v>25</v>
      </c>
      <c r="I3" s="15" t="s">
        <v>41</v>
      </c>
      <c r="J3" s="15" t="s">
        <v>50</v>
      </c>
      <c r="K3" s="16"/>
      <c r="L3" s="15" t="s">
        <v>54</v>
      </c>
    </row>
    <row r="4" spans="1:13" ht="14.5" customHeight="1" x14ac:dyDescent="0.35">
      <c r="A4" s="4"/>
      <c r="B4" s="24" t="s">
        <v>89</v>
      </c>
      <c r="C4" s="25" t="s">
        <v>12</v>
      </c>
      <c r="D4" s="4"/>
      <c r="F4" s="15" t="s">
        <v>89</v>
      </c>
      <c r="G4" s="15" t="s">
        <v>78</v>
      </c>
      <c r="H4" s="15" t="s">
        <v>27</v>
      </c>
      <c r="I4" s="15" t="s">
        <v>42</v>
      </c>
      <c r="J4" s="15" t="s">
        <v>84</v>
      </c>
      <c r="K4" s="16"/>
      <c r="L4" s="15" t="s">
        <v>87</v>
      </c>
    </row>
    <row r="5" spans="1:13" ht="14.5" customHeight="1" x14ac:dyDescent="0.35">
      <c r="A5" s="6"/>
      <c r="B5" s="24" t="s">
        <v>13</v>
      </c>
      <c r="C5" s="25" t="s">
        <v>14</v>
      </c>
      <c r="D5" s="7"/>
      <c r="F5" s="15" t="s">
        <v>13</v>
      </c>
      <c r="G5" s="15" t="s">
        <v>79</v>
      </c>
      <c r="H5" s="15" t="s">
        <v>29</v>
      </c>
      <c r="I5" s="15" t="s">
        <v>44</v>
      </c>
      <c r="J5" s="16"/>
      <c r="K5" s="16"/>
      <c r="L5" s="16"/>
    </row>
    <row r="6" spans="1:13" ht="14.5" customHeight="1" x14ac:dyDescent="0.35">
      <c r="A6" s="6"/>
      <c r="B6" s="24" t="s">
        <v>15</v>
      </c>
      <c r="C6" s="25" t="s">
        <v>16</v>
      </c>
      <c r="D6" s="6"/>
      <c r="F6" s="15" t="s">
        <v>15</v>
      </c>
      <c r="G6" s="15" t="s">
        <v>80</v>
      </c>
      <c r="H6" s="15" t="s">
        <v>31</v>
      </c>
      <c r="I6" s="15" t="s">
        <v>46</v>
      </c>
      <c r="J6" s="16"/>
      <c r="K6" s="16"/>
      <c r="L6" s="16"/>
    </row>
    <row r="7" spans="1:13" ht="14.5" customHeight="1" x14ac:dyDescent="0.35">
      <c r="A7" s="4"/>
      <c r="B7" s="24" t="s">
        <v>17</v>
      </c>
      <c r="C7" s="25" t="s">
        <v>18</v>
      </c>
      <c r="D7" s="4"/>
      <c r="F7" s="15" t="s">
        <v>17</v>
      </c>
      <c r="G7" s="15" t="s">
        <v>81</v>
      </c>
      <c r="H7" s="15" t="s">
        <v>33</v>
      </c>
      <c r="I7" s="16"/>
      <c r="J7" s="16"/>
      <c r="K7" s="16"/>
      <c r="L7" s="16"/>
    </row>
    <row r="8" spans="1:13" ht="15.5" x14ac:dyDescent="0.35">
      <c r="B8" s="24" t="s">
        <v>19</v>
      </c>
      <c r="C8" s="25" t="s">
        <v>20</v>
      </c>
      <c r="F8" s="15" t="s">
        <v>19</v>
      </c>
      <c r="G8" s="15" t="s">
        <v>82</v>
      </c>
      <c r="H8" s="15" t="s">
        <v>34</v>
      </c>
      <c r="I8" s="16"/>
      <c r="J8" s="16"/>
      <c r="K8" s="16"/>
      <c r="L8" s="16"/>
    </row>
    <row r="9" spans="1:13" ht="15.5" x14ac:dyDescent="0.35">
      <c r="B9" s="24" t="s">
        <v>21</v>
      </c>
      <c r="C9" s="25" t="s">
        <v>22</v>
      </c>
      <c r="F9" s="15" t="s">
        <v>21</v>
      </c>
      <c r="G9" s="16"/>
      <c r="H9" s="15" t="s">
        <v>36</v>
      </c>
      <c r="I9" s="16"/>
      <c r="J9" s="16"/>
      <c r="K9" s="16"/>
      <c r="L9" s="16"/>
    </row>
    <row r="10" spans="1:13" s="2" customFormat="1" ht="15.5" x14ac:dyDescent="0.35">
      <c r="A10" s="11"/>
      <c r="B10" s="33" t="s">
        <v>83</v>
      </c>
      <c r="C10" s="25" t="s">
        <v>4</v>
      </c>
      <c r="D10" s="11"/>
      <c r="F10" s="16"/>
      <c r="G10" s="16"/>
      <c r="H10" s="15" t="s">
        <v>37</v>
      </c>
      <c r="I10" s="16"/>
      <c r="J10" s="16"/>
      <c r="K10" s="16"/>
      <c r="L10" s="16"/>
    </row>
    <row r="11" spans="1:13" ht="15.5" x14ac:dyDescent="0.35">
      <c r="A11" s="8"/>
      <c r="B11" s="33" t="s">
        <v>77</v>
      </c>
      <c r="C11" s="25" t="s">
        <v>4</v>
      </c>
      <c r="D11" s="8"/>
    </row>
    <row r="12" spans="1:13" ht="15.5" x14ac:dyDescent="0.35">
      <c r="A12" s="9"/>
      <c r="B12" s="33" t="s">
        <v>78</v>
      </c>
      <c r="C12" s="25" t="s">
        <v>4</v>
      </c>
      <c r="D12" s="9"/>
    </row>
    <row r="13" spans="1:13" ht="15.5" x14ac:dyDescent="0.35">
      <c r="A13" s="8"/>
      <c r="B13" s="33" t="s">
        <v>79</v>
      </c>
      <c r="C13" s="26" t="s">
        <v>5</v>
      </c>
      <c r="D13" s="8"/>
    </row>
    <row r="14" spans="1:13" ht="15.5" x14ac:dyDescent="0.35">
      <c r="A14" s="8"/>
      <c r="B14" s="33" t="s">
        <v>80</v>
      </c>
      <c r="C14" s="25" t="s">
        <v>6</v>
      </c>
      <c r="D14" s="8"/>
    </row>
    <row r="15" spans="1:13" ht="15.5" x14ac:dyDescent="0.35">
      <c r="A15" s="8"/>
      <c r="B15" s="33" t="s">
        <v>81</v>
      </c>
      <c r="C15" s="25" t="s">
        <v>7</v>
      </c>
      <c r="D15" s="8"/>
    </row>
    <row r="16" spans="1:13" ht="15.5" x14ac:dyDescent="0.35">
      <c r="A16" s="8"/>
      <c r="B16" s="33" t="s">
        <v>82</v>
      </c>
      <c r="C16" s="25" t="s">
        <v>8</v>
      </c>
      <c r="D16" s="8"/>
    </row>
    <row r="17" spans="1:4" ht="15.5" x14ac:dyDescent="0.35">
      <c r="A17" s="10"/>
      <c r="B17" s="24" t="s">
        <v>23</v>
      </c>
      <c r="C17" s="27" t="s">
        <v>24</v>
      </c>
      <c r="D17" s="10"/>
    </row>
    <row r="18" spans="1:4" x14ac:dyDescent="0.35">
      <c r="B18" s="24" t="s">
        <v>25</v>
      </c>
      <c r="C18" s="27" t="s">
        <v>26</v>
      </c>
    </row>
    <row r="19" spans="1:4" x14ac:dyDescent="0.35">
      <c r="B19" s="24" t="s">
        <v>27</v>
      </c>
      <c r="C19" s="27" t="s">
        <v>28</v>
      </c>
    </row>
    <row r="20" spans="1:4" x14ac:dyDescent="0.35">
      <c r="B20" s="24" t="s">
        <v>29</v>
      </c>
      <c r="C20" s="27" t="s">
        <v>30</v>
      </c>
    </row>
    <row r="21" spans="1:4" x14ac:dyDescent="0.35">
      <c r="B21" s="24" t="s">
        <v>31</v>
      </c>
      <c r="C21" s="25" t="s">
        <v>32</v>
      </c>
    </row>
    <row r="22" spans="1:4" x14ac:dyDescent="0.35">
      <c r="B22" s="24" t="s">
        <v>33</v>
      </c>
      <c r="C22" s="25" t="s">
        <v>32</v>
      </c>
    </row>
    <row r="23" spans="1:4" x14ac:dyDescent="0.35">
      <c r="B23" s="24" t="s">
        <v>34</v>
      </c>
      <c r="C23" s="25" t="s">
        <v>35</v>
      </c>
    </row>
    <row r="24" spans="1:4" x14ac:dyDescent="0.35">
      <c r="B24" s="24" t="s">
        <v>36</v>
      </c>
      <c r="C24" s="25" t="s">
        <v>35</v>
      </c>
    </row>
    <row r="25" spans="1:4" x14ac:dyDescent="0.35">
      <c r="B25" s="24" t="s">
        <v>37</v>
      </c>
      <c r="C25" s="25" t="s">
        <v>38</v>
      </c>
    </row>
    <row r="26" spans="1:4" x14ac:dyDescent="0.35">
      <c r="B26" s="24" t="s">
        <v>85</v>
      </c>
      <c r="C26" s="25" t="s">
        <v>40</v>
      </c>
    </row>
    <row r="27" spans="1:4" x14ac:dyDescent="0.35">
      <c r="B27" s="24" t="s">
        <v>41</v>
      </c>
      <c r="C27" s="25" t="s">
        <v>40</v>
      </c>
    </row>
    <row r="28" spans="1:4" x14ac:dyDescent="0.35">
      <c r="B28" s="24" t="s">
        <v>42</v>
      </c>
      <c r="C28" s="25" t="s">
        <v>43</v>
      </c>
    </row>
    <row r="29" spans="1:4" x14ac:dyDescent="0.35">
      <c r="B29" s="24" t="s">
        <v>44</v>
      </c>
      <c r="C29" s="25" t="s">
        <v>45</v>
      </c>
    </row>
    <row r="30" spans="1:4" x14ac:dyDescent="0.35">
      <c r="B30" s="24" t="s">
        <v>46</v>
      </c>
      <c r="C30" s="25" t="s">
        <v>43</v>
      </c>
    </row>
    <row r="31" spans="1:4" x14ac:dyDescent="0.35">
      <c r="B31" s="24" t="s">
        <v>48</v>
      </c>
      <c r="C31" s="25" t="s">
        <v>49</v>
      </c>
    </row>
    <row r="32" spans="1:4" x14ac:dyDescent="0.35">
      <c r="B32" s="24" t="s">
        <v>50</v>
      </c>
      <c r="C32" s="25" t="s">
        <v>92</v>
      </c>
    </row>
    <row r="33" spans="2:3" x14ac:dyDescent="0.35">
      <c r="B33" s="24" t="s">
        <v>84</v>
      </c>
      <c r="C33" s="25" t="s">
        <v>93</v>
      </c>
    </row>
    <row r="34" spans="2:3" x14ac:dyDescent="0.35">
      <c r="B34" s="24" t="s">
        <v>57</v>
      </c>
      <c r="C34" s="25" t="s">
        <v>72</v>
      </c>
    </row>
    <row r="35" spans="2:3" x14ac:dyDescent="0.35">
      <c r="B35" s="24" t="s">
        <v>86</v>
      </c>
      <c r="C35" s="25" t="s">
        <v>53</v>
      </c>
    </row>
    <row r="36" spans="2:3" x14ac:dyDescent="0.35">
      <c r="B36" s="24" t="s">
        <v>54</v>
      </c>
      <c r="C36" s="25" t="s">
        <v>55</v>
      </c>
    </row>
    <row r="37" spans="2:3" x14ac:dyDescent="0.35">
      <c r="B37" s="28" t="s">
        <v>87</v>
      </c>
      <c r="C37" s="29" t="s">
        <v>56</v>
      </c>
    </row>
  </sheetData>
  <hyperlinks>
    <hyperlink ref="B4" r:id="rId1" display="University Vehicle" xr:uid="{403B34D8-03A8-418E-861B-DBBE26DB85DB}"/>
    <hyperlink ref="B19" r:id="rId2" xr:uid="{A7778DB8-0DA2-42F0-BBD9-C7D2C3B3BA34}"/>
    <hyperlink ref="B26" r:id="rId3" display="ISU Catering" xr:uid="{E6C16AC0-A5C9-4C6F-96A3-7EB549BE5693}"/>
    <hyperlink ref="I2" r:id="rId4" display="ISU Catering" xr:uid="{55D2BB17-E560-446B-BFA3-BD2E87171467}"/>
    <hyperlink ref="H4" r:id="rId5" xr:uid="{A1983017-B302-484F-9FC9-E4DCE426E99B}"/>
    <hyperlink ref="G5" r:id="rId6" display="Special Event Insurance" xr:uid="{EE36A58E-B52F-4FFD-94AA-F0B8FEF55AE1}"/>
    <hyperlink ref="F4" r:id="rId7" display="University Vehicle" xr:uid="{7F7B3665-3A3B-4EE9-BAAE-8A1FC04848FC}"/>
    <hyperlink ref="B13" r:id="rId8" display="https://deanofstudents.illinoisstate.edu/involvement/organizations/event_planning/" xr:uid="{52F65392-F063-4BD0-9075-268260C2667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38881C7C66ED4CB9E8AC282CC395CC" ma:contentTypeVersion="10" ma:contentTypeDescription="Create a new document." ma:contentTypeScope="" ma:versionID="79ccfc0c4e23f0d6a8f331e7387580a6">
  <xsd:schema xmlns:xsd="http://www.w3.org/2001/XMLSchema" xmlns:xs="http://www.w3.org/2001/XMLSchema" xmlns:p="http://schemas.microsoft.com/office/2006/metadata/properties" xmlns:ns2="269e436e-1d97-45ac-bde9-e8cc42791f10" xmlns:ns3="920a644d-f94f-446a-926d-21a2fb68beb5" targetNamespace="http://schemas.microsoft.com/office/2006/metadata/properties" ma:root="true" ma:fieldsID="855d2f18d5e3bf430030179b107386c2" ns2:_="" ns3:_="">
    <xsd:import namespace="269e436e-1d97-45ac-bde9-e8cc42791f10"/>
    <xsd:import namespace="920a644d-f94f-446a-926d-21a2fb68be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e436e-1d97-45ac-bde9-e8cc42791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a644d-f94f-446a-926d-21a2fb68beb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f325ad0-62a5-4272-9b6f-ea512d5842a2}" ma:internalName="TaxCatchAll" ma:showField="CatchAllData" ma:web="920a644d-f94f-446a-926d-21a2fb68be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69e436e-1d97-45ac-bde9-e8cc42791f10">
      <Terms xmlns="http://schemas.microsoft.com/office/infopath/2007/PartnerControls"/>
    </lcf76f155ced4ddcb4097134ff3c332f>
    <TaxCatchAll xmlns="920a644d-f94f-446a-926d-21a2fb68be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603875-4AA3-427A-A50F-529D62658A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9e436e-1d97-45ac-bde9-e8cc42791f10"/>
    <ds:schemaRef ds:uri="920a644d-f94f-446a-926d-21a2fb68be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8BA438-9385-4973-896E-5279C283B023}">
  <ds:schemaRefs>
    <ds:schemaRef ds:uri="http://purl.org/dc/terms/"/>
    <ds:schemaRef ds:uri="http://www.w3.org/XML/1998/namespace"/>
    <ds:schemaRef ds:uri="269e436e-1d97-45ac-bde9-e8cc42791f10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920a644d-f94f-446a-926d-21a2fb68beb5"/>
  </ds:schemaRefs>
</ds:datastoreItem>
</file>

<file path=customXml/itemProps3.xml><?xml version="1.0" encoding="utf-8"?>
<ds:datastoreItem xmlns:ds="http://schemas.openxmlformats.org/officeDocument/2006/customXml" ds:itemID="{A0C67CAC-2978-40F9-A35B-850550C36C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Budget</vt:lpstr>
      <vt:lpstr>Data</vt:lpstr>
      <vt:lpstr>Event_Supplies</vt:lpstr>
      <vt:lpstr>External_Vendors</vt:lpstr>
      <vt:lpstr>Facilities_Use_Equipment</vt:lpstr>
      <vt:lpstr>Income</vt:lpstr>
      <vt:lpstr>Other_Expenses</vt:lpstr>
      <vt:lpstr>Performer_Speaker_Vendor</vt:lpstr>
      <vt:lpstr>Budget!Print_Area</vt:lpstr>
      <vt:lpstr>Printing_Marketing</vt:lpstr>
      <vt:lpstr>Space_Rental_Equipment</vt:lpstr>
      <vt:lpstr>Student_Travel</vt:lpstr>
    </vt:vector>
  </TitlesOfParts>
  <Manager/>
  <Company>Illinois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Whited, Michelle Anne</dc:creator>
  <cp:keywords/>
  <dc:description/>
  <cp:lastModifiedBy>Haerr, Terri</cp:lastModifiedBy>
  <cp:revision/>
  <cp:lastPrinted>2023-07-13T13:38:22Z</cp:lastPrinted>
  <dcterms:created xsi:type="dcterms:W3CDTF">2014-10-07T17:04:37Z</dcterms:created>
  <dcterms:modified xsi:type="dcterms:W3CDTF">2023-08-04T14:16:13Z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0x0101003938881C7C66ED4CB9E8AC282CC395CC</vt:lpwstr>
  </property>
</Properties>
</file>